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35/"/>
    </mc:Choice>
  </mc:AlternateContent>
  <xr:revisionPtr revIDLastSave="0" documentId="13_ncr:11_{9E4A8CF4-2D77-444C-8997-B26D592D5F66}" xr6:coauthVersionLast="46" xr6:coauthVersionMax="46" xr10:uidLastSave="{00000000-0000-0000-0000-000000000000}"/>
  <bookViews>
    <workbookView xWindow="3180" yWindow="460" windowWidth="19240" windowHeight="16340" xr2:uid="{00000000-000D-0000-FFFF-FFFF00000000}"/>
  </bookViews>
  <sheets>
    <sheet name="Conducteur" sheetId="4" r:id="rId1"/>
    <sheet name="Exemple " sheetId="3" r:id="rId2"/>
  </sheets>
  <definedNames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4" l="1"/>
  <c r="J12" i="4"/>
  <c r="J11" i="4"/>
  <c r="E21" i="4"/>
  <c r="F2" i="4"/>
  <c r="J17" i="4" l="1"/>
  <c r="J18" i="4"/>
  <c r="J20" i="4" l="1"/>
  <c r="J19" i="4"/>
  <c r="J16" i="4"/>
  <c r="J14" i="4"/>
  <c r="J13" i="4"/>
  <c r="J10" i="4"/>
  <c r="J9" i="4"/>
  <c r="J8" i="4"/>
  <c r="J7" i="4"/>
  <c r="J6" i="4"/>
  <c r="J5" i="4"/>
  <c r="J4" i="4"/>
  <c r="J3" i="4" l="1"/>
  <c r="J2" i="4"/>
  <c r="D2" i="4"/>
  <c r="A3" i="4" l="1"/>
  <c r="D21" i="3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F3" i="4" l="1"/>
  <c r="D3" i="4" s="1"/>
  <c r="A4" i="4" s="1"/>
  <c r="F4" i="4" l="1"/>
  <c r="D4" i="4" s="1"/>
  <c r="A5" i="4" s="1"/>
  <c r="F5" i="4" l="1"/>
  <c r="D5" i="4" s="1"/>
  <c r="A6" i="4" s="1"/>
  <c r="F6" i="4" l="1"/>
  <c r="D6" i="4" s="1"/>
  <c r="A7" i="4" l="1"/>
  <c r="F7" i="4" l="1"/>
  <c r="D7" i="4" s="1"/>
  <c r="A8" i="4" s="1"/>
  <c r="F8" i="4" l="1"/>
  <c r="D8" i="4" s="1"/>
  <c r="A9" i="4" s="1"/>
  <c r="F9" i="4" l="1"/>
  <c r="D9" i="4" s="1"/>
  <c r="A10" i="4" s="1"/>
  <c r="F10" i="4" l="1"/>
  <c r="D10" i="4" s="1"/>
  <c r="A11" i="4" s="1"/>
  <c r="F11" i="4" l="1"/>
  <c r="D11" i="4" s="1"/>
  <c r="A12" i="4" s="1"/>
  <c r="F12" i="4" l="1"/>
  <c r="D12" i="4" s="1"/>
  <c r="A13" i="4" s="1"/>
  <c r="F13" i="4" l="1"/>
  <c r="D13" i="4" s="1"/>
  <c r="A14" i="4" s="1"/>
  <c r="F14" i="4" l="1"/>
  <c r="D14" i="4" s="1"/>
  <c r="A16" i="4" s="1"/>
  <c r="A15" i="4" l="1"/>
  <c r="F15" i="4" s="1"/>
  <c r="D15" i="4" s="1"/>
  <c r="F16" i="4"/>
  <c r="D16" i="4" s="1"/>
  <c r="A17" i="4" l="1"/>
  <c r="F17" i="4" s="1"/>
  <c r="D17" i="4" s="1"/>
  <c r="A18" i="4" s="1"/>
  <c r="F18" i="4" l="1"/>
  <c r="D18" i="4" s="1"/>
  <c r="A19" i="4" s="1"/>
  <c r="F19" i="4" l="1"/>
  <c r="D19" i="4" s="1"/>
  <c r="A20" i="4" l="1"/>
  <c r="F20" i="4" s="1"/>
  <c r="D20" i="4" s="1"/>
  <c r="D21" i="4" l="1"/>
  <c r="F21" i="4"/>
</calcChain>
</file>

<file path=xl/sharedStrings.xml><?xml version="1.0" encoding="utf-8"?>
<sst xmlns="http://schemas.openxmlformats.org/spreadsheetml/2006/main" count="153" uniqueCount="92">
  <si>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</si>
  <si>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</si>
  <si>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</si>
  <si>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</si>
  <si>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</si>
  <si>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</si>
  <si>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</si>
  <si>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</si>
  <si>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</si>
  <si>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</si>
  <si>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</si>
  <si>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</si>
  <si>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</si>
  <si>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</si>
  <si>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</si>
  <si>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</si>
  <si>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</si>
  <si>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</si>
  <si>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</si>
  <si>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</si>
  <si>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</si>
  <si>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</si>
  <si>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</si>
  <si>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</si>
  <si>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</si>
  <si>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</si>
  <si>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</si>
  <si>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</si>
  <si>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</si>
  <si>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</si>
  <si>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</si>
  <si>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</si>
  <si>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</si>
  <si>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</si>
  <si>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</si>
  <si>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</si>
  <si>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</si>
  <si>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</si>
  <si>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</si>
  <si>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</si>
  <si>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</si>
  <si>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</si>
  <si>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</si>
  <si>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</si>
  <si>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</si>
  <si>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</si>
  <si>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</si>
  <si>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</si>
  <si>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</si>
  <si>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Claire Donzel</t>
  </si>
  <si>
    <t>Alain Vordonis</t>
  </si>
  <si>
    <t>Élise Ovart-Barrat</t>
  </si>
  <si>
    <t>Fin de l'émission - remerciements</t>
  </si>
  <si>
    <t>Présentation de l'émission</t>
  </si>
  <si>
    <t>fin</t>
  </si>
  <si>
    <t>durée calculée</t>
  </si>
  <si>
    <t>Jingle  Début</t>
  </si>
  <si>
    <t>Jingle - Fin</t>
  </si>
  <si>
    <t>Marie-Josée Freling et Gaspard-Hubert Lonsi Koko</t>
  </si>
  <si>
    <t>Je suis franc-maçon et alors ?</t>
  </si>
  <si>
    <t>chronique internationale</t>
  </si>
  <si>
    <t>Psycho-philo</t>
  </si>
  <si>
    <t>4a</t>
  </si>
  <si>
    <t>4b</t>
  </si>
  <si>
    <t>La République vue par MT</t>
  </si>
  <si>
    <t>Françoise Lacout, lue par Gilles Saulière</t>
  </si>
  <si>
    <t xml:space="preserve">Coup de cœur littéraire </t>
  </si>
  <si>
    <t>Isabelle Gatti</t>
  </si>
  <si>
    <t>Robert</t>
  </si>
  <si>
    <t>L'initié et l'homo-connecticus : monde numérique et pensée symbolique</t>
  </si>
  <si>
    <t>Around the world</t>
  </si>
  <si>
    <t>Daft Punk</t>
  </si>
  <si>
    <t>Adeptes du tout numérique et du digital, sommes-nous toujours maîtres de nos vies terrestres ? - Partie 1</t>
  </si>
  <si>
    <t>Adeptes du tout numérique et du digital, sommes-nous toujours maîtres de nos vies terrestres ? - Partie 2</t>
  </si>
  <si>
    <t>Hervé Cuillandre, Elodie Jauneau, Philippe Martin et Mehdi Mebarki</t>
  </si>
  <si>
    <t>Adeptes du tout numérique et du digital, sommes-nous toujours maîtres de nos vies terrestres ? - Partie 3</t>
  </si>
  <si>
    <t>Mibilis in mobile</t>
  </si>
  <si>
    <t>L'Affaire Louis Trio</t>
  </si>
  <si>
    <t>Carmen</t>
  </si>
  <si>
    <t>Stromae</t>
  </si>
  <si>
    <t>Foule sentimentale</t>
  </si>
  <si>
    <t>Alain Souchon</t>
  </si>
  <si>
    <t>Éloge du dilettantisme</t>
  </si>
  <si>
    <t>Savourer avec gourmandise</t>
  </si>
  <si>
    <t>L'éphémère esprit du 11 janvier</t>
  </si>
  <si>
    <t>Les intellectuels dans le siècle 3 : Régis Debray</t>
  </si>
  <si>
    <t>Le monde qui vient</t>
  </si>
  <si>
    <t>Marc Tulleppois</t>
  </si>
  <si>
    <t xml:space="preserve">Qu'allons-nous leur laisser ? </t>
  </si>
  <si>
    <t>Charlie</t>
  </si>
  <si>
    <t>Tryo</t>
  </si>
  <si>
    <t>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</si>
</sst>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65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on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on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6" fontId="0" fillId="3" borderId="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14" fillId="2" borderId="2" xfId="0" applyFont="1" applyFill="1" applyBorder="1" applyAlignment="1">
      <alignment horizontal="center" vertical="center" wrapText="1"/>
    </xf>
    <xf numFmtId="21" fontId="0" fillId="3" borderId="5" xfId="0" applyNumberForma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21" fontId="0" fillId="3" borderId="4" xfId="0" applyNumberFormat="1" applyFill="1" applyBorder="1" applyAlignment="1">
      <alignment horizontal="center" vertical="center"/>
    </xf>
    <xf numFmtId="0" fontId="9" fillId="4" borderId="0" xfId="0" applyFont="1" applyFill="1" applyAlignment="1">
      <alignment horizontal="left" vertical="center" wrapText="1" inden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46" fontId="0" fillId="3" borderId="0" xfId="0" applyNumberForma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21" fontId="0" fillId="9" borderId="5" xfId="0" applyNumberFormat="1" applyFill="1" applyBorder="1" applyAlignment="1">
      <alignment horizontal="center" vertical="center"/>
    </xf>
    <xf numFmtId="21" fontId="0" fillId="9" borderId="8" xfId="0" applyNumberFormat="1" applyFill="1" applyBorder="1" applyAlignment="1">
      <alignment horizontal="center" vertical="center"/>
    </xf>
    <xf numFmtId="46" fontId="0" fillId="9" borderId="0" xfId="0" applyNumberFormat="1" applyFill="1" applyAlignment="1">
      <alignment horizontal="center" vertical="center" wrapText="1"/>
    </xf>
    <xf numFmtId="0" fontId="9" fillId="5" borderId="5" xfId="0" applyFont="1" applyFill="1" applyBorder="1" applyAlignment="1">
      <alignment horizontal="left" vertical="center" wrapText="1" indent="1"/>
    </xf>
    <xf numFmtId="0" fontId="11" fillId="5" borderId="5" xfId="0" applyFont="1" applyFill="1" applyBorder="1" applyAlignment="1">
      <alignment horizontal="center" vertical="center" wrapText="1"/>
    </xf>
    <xf numFmtId="21" fontId="11" fillId="5" borderId="5" xfId="0" applyNumberFormat="1" applyFont="1" applyFill="1" applyBorder="1" applyAlignment="1">
      <alignment horizontal="center" vertical="center" wrapText="1"/>
    </xf>
    <xf numFmtId="21" fontId="11" fillId="4" borderId="5" xfId="0" applyNumberFormat="1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10" fillId="4" borderId="5" xfId="0" applyFont="1" applyFill="1" applyBorder="1" applyAlignment="1">
      <alignment horizontal="left" vertical="center" wrapText="1" indent="1"/>
    </xf>
  </cellXfs>
  <cellStyles count="2">
    <cellStyle name="Milliers" xfId="1" builtinId="3"/>
    <cellStyle name="Normal" xfId="0" builtinId="0"/>
  </cellStyles>
  <dxfs count="6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M21"/>
  <sheetViews>
    <sheetView showGridLines="0" tabSelected="1" zoomScale="110" zoomScaleNormal="110" workbookViewId="0">
      <selection activeCell="E3" sqref="E3"/>
    </sheetView>
  </sheetViews>
  <sheetFormatPr baseColWidth="10" defaultRowHeight="16" outlineLevelCol="1" x14ac:dyDescent="0.2"/>
  <cols>
    <col min="1" max="1" width="7.83203125" style="48" customWidth="1"/>
    <col min="2" max="3" width="7.5" style="48" hidden="1" customWidth="1" outlineLevel="1"/>
    <col min="4" max="4" width="8.33203125" style="52" customWidth="1" collapsed="1"/>
    <col min="5" max="5" width="8.33203125" style="52" customWidth="1"/>
    <col min="6" max="6" width="10.1640625" style="52" customWidth="1"/>
    <col min="7" max="7" width="13.83203125" style="51" customWidth="1"/>
    <col min="8" max="8" width="13.33203125" style="52" customWidth="1"/>
    <col min="9" max="9" width="35.5" style="53" hidden="1" customWidth="1" outlineLevel="1"/>
    <col min="10" max="10" width="36.83203125" style="53" customWidth="1" collapsed="1"/>
    <col min="11" max="11" width="26.33203125" style="54" customWidth="1"/>
    <col min="12" max="12" width="5.33203125" style="54" customWidth="1"/>
    <col min="13" max="13" width="47.83203125" style="47" customWidth="1"/>
  </cols>
  <sheetData>
    <row r="1" spans="1:12" s="31" customFormat="1" ht="34" x14ac:dyDescent="0.2">
      <c r="A1" s="39" t="s">
        <v>6</v>
      </c>
      <c r="B1" s="33" t="s">
        <v>20</v>
      </c>
      <c r="C1" s="33" t="s">
        <v>21</v>
      </c>
      <c r="D1" s="33" t="s">
        <v>4</v>
      </c>
      <c r="E1" s="33" t="s">
        <v>54</v>
      </c>
      <c r="F1" s="33" t="s">
        <v>55</v>
      </c>
      <c r="G1" s="33" t="s">
        <v>10</v>
      </c>
      <c r="H1" s="37" t="s">
        <v>1</v>
      </c>
      <c r="I1" s="40" t="s">
        <v>37</v>
      </c>
      <c r="J1" s="41"/>
      <c r="K1" s="42" t="s">
        <v>38</v>
      </c>
      <c r="L1" s="44"/>
    </row>
    <row r="2" spans="1:12" ht="17" x14ac:dyDescent="0.2">
      <c r="A2" s="45">
        <v>0</v>
      </c>
      <c r="B2" s="8"/>
      <c r="C2" s="8"/>
      <c r="D2" s="38">
        <f t="shared" ref="D2:D20" si="0">F2</f>
        <v>9.9537037037037042E-4</v>
      </c>
      <c r="E2" s="55">
        <v>9.9537037037037042E-4</v>
      </c>
      <c r="F2" s="38">
        <f>IF(E2-A2&lt;0,0,E2-A2)</f>
        <v>9.9537037037037042E-4</v>
      </c>
      <c r="G2" s="43" t="s">
        <v>56</v>
      </c>
      <c r="H2" s="20"/>
      <c r="I2" s="62" t="s">
        <v>53</v>
      </c>
      <c r="J2" s="62" t="str">
        <f>IF(H2&lt;&gt;"",H2&amp;" : "&amp;I2,I2)</f>
        <v>Présentation de l'émission</v>
      </c>
      <c r="K2" s="18" t="s">
        <v>51</v>
      </c>
      <c r="L2" s="46">
        <v>0</v>
      </c>
    </row>
    <row r="3" spans="1:12" ht="34" x14ac:dyDescent="0.2">
      <c r="A3" s="45">
        <f t="shared" ref="A3" si="1">A2+D2</f>
        <v>9.9537037037037042E-4</v>
      </c>
      <c r="B3" s="8"/>
      <c r="C3" s="8"/>
      <c r="D3" s="38">
        <f t="shared" si="0"/>
        <v>0</v>
      </c>
      <c r="E3" s="55"/>
      <c r="F3" s="38">
        <f>IF(E3-A3&lt;0,0,E3-A3)</f>
        <v>0</v>
      </c>
      <c r="G3" s="16" t="s">
        <v>1</v>
      </c>
      <c r="H3" s="20" t="s">
        <v>32</v>
      </c>
      <c r="I3" s="18" t="s">
        <v>67</v>
      </c>
      <c r="J3" s="62" t="str">
        <f>IF(H3&lt;&gt;"",H3&amp;" : "&amp;I3,I3)</f>
        <v>Franc-maçon célèbre : Isabelle Gatti</v>
      </c>
      <c r="K3" s="26" t="s">
        <v>58</v>
      </c>
      <c r="L3" s="46">
        <v>1</v>
      </c>
    </row>
    <row r="4" spans="1:12" ht="39" customHeight="1" x14ac:dyDescent="0.2">
      <c r="A4" s="45">
        <f t="shared" ref="A4:A20" si="2">A3+D3</f>
        <v>9.9537037037037042E-4</v>
      </c>
      <c r="B4" s="8"/>
      <c r="C4" s="8"/>
      <c r="D4" s="38">
        <f t="shared" ref="D4:D18" si="3">F4</f>
        <v>0</v>
      </c>
      <c r="E4" s="55"/>
      <c r="F4" s="38">
        <f>IF(E4-A4&lt;0,0,E4-A4)</f>
        <v>0</v>
      </c>
      <c r="G4" s="16" t="s">
        <v>1</v>
      </c>
      <c r="H4" s="20" t="s">
        <v>59</v>
      </c>
      <c r="I4" s="18" t="s">
        <v>68</v>
      </c>
      <c r="J4" s="62" t="str">
        <f t="shared" ref="J4:J20" si="4">IF(H4&lt;&gt;"",H4&amp;" : "&amp;I4,I4)</f>
        <v>Je suis franc-maçon et alors ? : Robert</v>
      </c>
      <c r="K4" s="26" t="s">
        <v>49</v>
      </c>
      <c r="L4" s="46">
        <v>2</v>
      </c>
    </row>
    <row r="5" spans="1:12" ht="34" x14ac:dyDescent="0.2">
      <c r="A5" s="45">
        <f t="shared" si="2"/>
        <v>9.9537037037037042E-4</v>
      </c>
      <c r="B5" s="8"/>
      <c r="C5" s="8"/>
      <c r="D5" s="38">
        <f t="shared" si="3"/>
        <v>0</v>
      </c>
      <c r="E5" s="55"/>
      <c r="F5" s="38">
        <f t="shared" ref="F5:F20" si="5">IF(E5-A5&lt;0,0,E5-A5)</f>
        <v>0</v>
      </c>
      <c r="G5" s="16" t="s">
        <v>1</v>
      </c>
      <c r="H5" s="20"/>
      <c r="I5" s="18" t="s">
        <v>69</v>
      </c>
      <c r="J5" s="62" t="str">
        <f t="shared" si="4"/>
        <v>L'initié et l'homo-connecticus : monde numérique et pensée symbolique</v>
      </c>
      <c r="K5" s="26" t="s">
        <v>50</v>
      </c>
      <c r="L5" s="46">
        <v>3</v>
      </c>
    </row>
    <row r="6" spans="1:12" ht="17" x14ac:dyDescent="0.2">
      <c r="A6" s="45">
        <f t="shared" si="2"/>
        <v>9.9537037037037042E-4</v>
      </c>
      <c r="B6" s="8"/>
      <c r="C6" s="8"/>
      <c r="D6" s="38">
        <f t="shared" si="3"/>
        <v>0</v>
      </c>
      <c r="E6" s="55"/>
      <c r="F6" s="38">
        <f t="shared" si="5"/>
        <v>0</v>
      </c>
      <c r="G6" s="16" t="s">
        <v>0</v>
      </c>
      <c r="H6" s="59"/>
      <c r="I6" s="58" t="s">
        <v>70</v>
      </c>
      <c r="J6" s="63" t="str">
        <f t="shared" si="4"/>
        <v>Around the world</v>
      </c>
      <c r="K6" s="25" t="s">
        <v>71</v>
      </c>
      <c r="L6" s="46"/>
    </row>
    <row r="7" spans="1:12" ht="51" x14ac:dyDescent="0.2">
      <c r="A7" s="45">
        <f t="shared" si="2"/>
        <v>9.9537037037037042E-4</v>
      </c>
      <c r="B7" s="8"/>
      <c r="C7" s="8"/>
      <c r="D7" s="38">
        <f t="shared" si="3"/>
        <v>0</v>
      </c>
      <c r="E7" s="55"/>
      <c r="F7" s="38">
        <f t="shared" si="5"/>
        <v>0</v>
      </c>
      <c r="G7" s="16" t="s">
        <v>8</v>
      </c>
      <c r="H7" s="20"/>
      <c r="I7" s="18" t="s">
        <v>72</v>
      </c>
      <c r="J7" s="62" t="str">
        <f t="shared" si="4"/>
        <v>Adeptes du tout numérique et du digital, sommes-nous toujours maîtres de nos vies terrestres ? - Partie 1</v>
      </c>
      <c r="K7" s="26" t="s">
        <v>74</v>
      </c>
      <c r="L7" s="46" t="s">
        <v>62</v>
      </c>
    </row>
    <row r="8" spans="1:12" ht="17" x14ac:dyDescent="0.2">
      <c r="A8" s="45">
        <f t="shared" si="2"/>
        <v>9.9537037037037042E-4</v>
      </c>
      <c r="B8" s="8"/>
      <c r="C8" s="8"/>
      <c r="D8" s="38">
        <f t="shared" si="3"/>
        <v>0</v>
      </c>
      <c r="E8" s="55"/>
      <c r="F8" s="38">
        <f t="shared" si="5"/>
        <v>0</v>
      </c>
      <c r="G8" s="16" t="s">
        <v>0</v>
      </c>
      <c r="H8" s="60"/>
      <c r="I8" s="63" t="s">
        <v>76</v>
      </c>
      <c r="J8" s="63" t="str">
        <f t="shared" si="4"/>
        <v>Mibilis in mobile</v>
      </c>
      <c r="K8" s="25" t="s">
        <v>77</v>
      </c>
      <c r="L8" s="46"/>
    </row>
    <row r="9" spans="1:12" ht="51" x14ac:dyDescent="0.2">
      <c r="A9" s="45">
        <f t="shared" si="2"/>
        <v>9.9537037037037042E-4</v>
      </c>
      <c r="B9" s="8"/>
      <c r="C9" s="8"/>
      <c r="D9" s="38">
        <f t="shared" si="3"/>
        <v>0</v>
      </c>
      <c r="E9" s="55"/>
      <c r="F9" s="38">
        <f t="shared" si="5"/>
        <v>0</v>
      </c>
      <c r="G9" s="16" t="s">
        <v>8</v>
      </c>
      <c r="H9" s="61"/>
      <c r="I9" s="18" t="s">
        <v>73</v>
      </c>
      <c r="J9" s="62" t="str">
        <f t="shared" si="4"/>
        <v>Adeptes du tout numérique et du digital, sommes-nous toujours maîtres de nos vies terrestres ? - Partie 2</v>
      </c>
      <c r="K9" s="26" t="s">
        <v>74</v>
      </c>
      <c r="L9" s="46" t="s">
        <v>63</v>
      </c>
    </row>
    <row r="10" spans="1:12" ht="17" x14ac:dyDescent="0.2">
      <c r="A10" s="45">
        <f t="shared" si="2"/>
        <v>9.9537037037037042E-4</v>
      </c>
      <c r="B10" s="8"/>
      <c r="C10" s="8"/>
      <c r="D10" s="38">
        <f t="shared" si="3"/>
        <v>0</v>
      </c>
      <c r="E10" s="55"/>
      <c r="F10" s="38">
        <f t="shared" si="5"/>
        <v>0</v>
      </c>
      <c r="G10" s="16" t="s">
        <v>0</v>
      </c>
      <c r="H10" s="60"/>
      <c r="I10" s="58" t="s">
        <v>78</v>
      </c>
      <c r="J10" s="63" t="str">
        <f t="shared" si="4"/>
        <v>Carmen</v>
      </c>
      <c r="K10" s="25" t="s">
        <v>79</v>
      </c>
      <c r="L10" s="46"/>
    </row>
    <row r="11" spans="1:12" ht="51" x14ac:dyDescent="0.2">
      <c r="A11" s="45">
        <f t="shared" si="2"/>
        <v>9.9537037037037042E-4</v>
      </c>
      <c r="B11" s="8"/>
      <c r="C11" s="8"/>
      <c r="D11" s="38">
        <f t="shared" ref="D11:D12" si="6">F11</f>
        <v>0</v>
      </c>
      <c r="E11" s="55"/>
      <c r="F11" s="38">
        <f t="shared" ref="F11:F12" si="7">IF(E11-A11&lt;0,0,E11-A11)</f>
        <v>0</v>
      </c>
      <c r="G11" s="16" t="s">
        <v>8</v>
      </c>
      <c r="H11" s="61"/>
      <c r="I11" s="18" t="s">
        <v>75</v>
      </c>
      <c r="J11" s="62" t="str">
        <f t="shared" ref="J11:J12" si="8">IF(H11&lt;&gt;"",H11&amp;" : "&amp;I11,I11)</f>
        <v>Adeptes du tout numérique et du digital, sommes-nous toujours maîtres de nos vies terrestres ? - Partie 3</v>
      </c>
      <c r="K11" s="26" t="s">
        <v>74</v>
      </c>
      <c r="L11" s="46" t="s">
        <v>91</v>
      </c>
    </row>
    <row r="12" spans="1:12" ht="17" x14ac:dyDescent="0.2">
      <c r="A12" s="45">
        <f t="shared" si="2"/>
        <v>9.9537037037037042E-4</v>
      </c>
      <c r="B12" s="8"/>
      <c r="C12" s="8"/>
      <c r="D12" s="38">
        <f t="shared" si="6"/>
        <v>0</v>
      </c>
      <c r="E12" s="55"/>
      <c r="F12" s="38">
        <f t="shared" si="7"/>
        <v>0</v>
      </c>
      <c r="G12" s="16" t="s">
        <v>0</v>
      </c>
      <c r="H12" s="59"/>
      <c r="I12" s="58" t="s">
        <v>80</v>
      </c>
      <c r="J12" s="63" t="str">
        <f t="shared" si="8"/>
        <v>Foule sentimentale</v>
      </c>
      <c r="K12" s="25" t="s">
        <v>81</v>
      </c>
      <c r="L12" s="46"/>
    </row>
    <row r="13" spans="1:12" ht="17" x14ac:dyDescent="0.2">
      <c r="A13" s="45">
        <f t="shared" si="2"/>
        <v>9.9537037037037042E-4</v>
      </c>
      <c r="B13" s="8"/>
      <c r="C13" s="8"/>
      <c r="D13" s="38">
        <f t="shared" si="3"/>
        <v>0</v>
      </c>
      <c r="E13" s="55"/>
      <c r="F13" s="38">
        <f t="shared" si="5"/>
        <v>0</v>
      </c>
      <c r="G13" s="16" t="s">
        <v>1</v>
      </c>
      <c r="H13" s="20" t="s">
        <v>61</v>
      </c>
      <c r="I13" s="18" t="s">
        <v>82</v>
      </c>
      <c r="J13" s="62" t="str">
        <f t="shared" si="4"/>
        <v>Psycho-philo : Éloge du dilettantisme</v>
      </c>
      <c r="K13" s="26" t="s">
        <v>16</v>
      </c>
      <c r="L13" s="46">
        <v>5</v>
      </c>
    </row>
    <row r="14" spans="1:12" ht="34" x14ac:dyDescent="0.2">
      <c r="A14" s="45">
        <f t="shared" si="2"/>
        <v>9.9537037037037042E-4</v>
      </c>
      <c r="B14" s="8"/>
      <c r="C14" s="8"/>
      <c r="D14" s="38">
        <f t="shared" si="3"/>
        <v>0</v>
      </c>
      <c r="E14" s="55"/>
      <c r="F14" s="38">
        <f t="shared" si="5"/>
        <v>0</v>
      </c>
      <c r="G14" s="16" t="s">
        <v>1</v>
      </c>
      <c r="H14" s="21" t="s">
        <v>86</v>
      </c>
      <c r="I14" s="64" t="s">
        <v>85</v>
      </c>
      <c r="J14" s="62" t="str">
        <f t="shared" si="4"/>
        <v>Le monde qui vient : Les intellectuels dans le siècle 3 : Régis Debray</v>
      </c>
      <c r="K14" s="27" t="s">
        <v>14</v>
      </c>
      <c r="L14" s="46">
        <v>6</v>
      </c>
    </row>
    <row r="15" spans="1:12" ht="17" x14ac:dyDescent="0.2">
      <c r="A15" s="45">
        <f t="shared" ref="A15" si="9">A14+D14</f>
        <v>9.9537037037037042E-4</v>
      </c>
      <c r="B15" s="8"/>
      <c r="C15" s="8"/>
      <c r="D15" s="38">
        <f t="shared" ref="D15" si="10">F15</f>
        <v>0</v>
      </c>
      <c r="E15" s="55"/>
      <c r="F15" s="38">
        <f t="shared" ref="F15" si="11">IF(E15-A15&lt;0,0,E15-A15)</f>
        <v>0</v>
      </c>
      <c r="G15" s="16" t="s">
        <v>0</v>
      </c>
      <c r="H15" s="59"/>
      <c r="I15" s="58" t="s">
        <v>88</v>
      </c>
      <c r="J15" s="63" t="str">
        <f t="shared" ref="J15" si="12">IF(H15&lt;&gt;"",H15&amp;" : "&amp;I15,I15)</f>
        <v xml:space="preserve">Qu'allons-nous leur laisser ? </v>
      </c>
      <c r="K15" s="25" t="s">
        <v>29</v>
      </c>
      <c r="L15" s="46"/>
    </row>
    <row r="16" spans="1:12" ht="34" x14ac:dyDescent="0.2">
      <c r="A16" s="45">
        <f>A14+D14</f>
        <v>9.9537037037037042E-4</v>
      </c>
      <c r="B16" s="8"/>
      <c r="C16" s="8"/>
      <c r="D16" s="38">
        <f t="shared" si="3"/>
        <v>0</v>
      </c>
      <c r="E16" s="55"/>
      <c r="F16" s="38">
        <f t="shared" si="5"/>
        <v>0</v>
      </c>
      <c r="G16" s="16" t="s">
        <v>1</v>
      </c>
      <c r="H16" s="20" t="s">
        <v>60</v>
      </c>
      <c r="I16" s="18" t="s">
        <v>83</v>
      </c>
      <c r="J16" s="62" t="str">
        <f t="shared" si="4"/>
        <v>chronique internationale : Savourer avec gourmandise</v>
      </c>
      <c r="K16" s="26" t="s">
        <v>13</v>
      </c>
      <c r="L16" s="46">
        <v>7</v>
      </c>
    </row>
    <row r="17" spans="1:12" ht="34" x14ac:dyDescent="0.2">
      <c r="A17" s="45">
        <f t="shared" si="2"/>
        <v>9.9537037037037042E-4</v>
      </c>
      <c r="B17" s="8"/>
      <c r="C17" s="8"/>
      <c r="D17" s="38">
        <f t="shared" si="3"/>
        <v>0</v>
      </c>
      <c r="E17" s="55"/>
      <c r="F17" s="38">
        <f t="shared" si="5"/>
        <v>0</v>
      </c>
      <c r="G17" s="16" t="s">
        <v>1</v>
      </c>
      <c r="H17" s="20" t="s">
        <v>64</v>
      </c>
      <c r="I17" s="18" t="s">
        <v>84</v>
      </c>
      <c r="J17" s="62" t="str">
        <f t="shared" si="4"/>
        <v>La République vue par MT : L'éphémère esprit du 11 janvier</v>
      </c>
      <c r="K17" s="26" t="s">
        <v>87</v>
      </c>
      <c r="L17" s="46">
        <v>8</v>
      </c>
    </row>
    <row r="18" spans="1:12" ht="34" x14ac:dyDescent="0.2">
      <c r="A18" s="45">
        <f t="shared" si="2"/>
        <v>9.9537037037037042E-4</v>
      </c>
      <c r="B18" s="8"/>
      <c r="C18" s="8"/>
      <c r="D18" s="38">
        <f t="shared" si="3"/>
        <v>0</v>
      </c>
      <c r="E18" s="55"/>
      <c r="F18" s="38">
        <f t="shared" si="5"/>
        <v>0</v>
      </c>
      <c r="G18" s="16" t="s">
        <v>1</v>
      </c>
      <c r="H18" s="20" t="s">
        <v>66</v>
      </c>
      <c r="I18" s="18"/>
      <c r="J18" s="62" t="str">
        <f t="shared" si="4"/>
        <v xml:space="preserve">Coup de cœur littéraire  : </v>
      </c>
      <c r="K18" s="26" t="s">
        <v>65</v>
      </c>
      <c r="L18" s="46"/>
    </row>
    <row r="19" spans="1:12" ht="17" x14ac:dyDescent="0.2">
      <c r="A19" s="45">
        <f t="shared" si="2"/>
        <v>9.9537037037037042E-4</v>
      </c>
      <c r="B19" s="8"/>
      <c r="C19" s="8"/>
      <c r="D19" s="38">
        <f t="shared" ref="D19" si="13">F19</f>
        <v>0</v>
      </c>
      <c r="E19" s="56"/>
      <c r="F19" s="38">
        <f t="shared" si="5"/>
        <v>0</v>
      </c>
      <c r="G19" s="43" t="s">
        <v>57</v>
      </c>
      <c r="H19" s="20"/>
      <c r="I19" s="18" t="s">
        <v>52</v>
      </c>
      <c r="J19" s="62" t="str">
        <f t="shared" si="4"/>
        <v>Fin de l'émission - remerciements</v>
      </c>
      <c r="K19" s="26" t="s">
        <v>51</v>
      </c>
      <c r="L19" s="46">
        <v>9</v>
      </c>
    </row>
    <row r="20" spans="1:12" ht="18" thickBot="1" x14ac:dyDescent="0.25">
      <c r="A20" s="45">
        <f t="shared" si="2"/>
        <v>9.9537037037037042E-4</v>
      </c>
      <c r="B20" s="8"/>
      <c r="C20" s="8"/>
      <c r="D20" s="38">
        <f t="shared" si="0"/>
        <v>0</v>
      </c>
      <c r="E20" s="55"/>
      <c r="F20" s="38">
        <f t="shared" si="5"/>
        <v>0</v>
      </c>
      <c r="G20" s="16" t="s">
        <v>0</v>
      </c>
      <c r="H20" s="59"/>
      <c r="I20" s="63" t="s">
        <v>89</v>
      </c>
      <c r="J20" s="63" t="str">
        <f t="shared" si="4"/>
        <v>Charlie</v>
      </c>
      <c r="K20" s="25" t="s">
        <v>90</v>
      </c>
      <c r="L20" s="46"/>
    </row>
    <row r="21" spans="1:12" ht="17" thickBot="1" x14ac:dyDescent="0.25">
      <c r="D21" s="49">
        <f>SUM(D2:D20)</f>
        <v>9.9537037037037042E-4</v>
      </c>
      <c r="E21" s="57">
        <f>E20</f>
        <v>0</v>
      </c>
      <c r="F21" s="50">
        <f>SUM(D2:D20)</f>
        <v>9.9537037037037042E-4</v>
      </c>
    </row>
  </sheetData>
  <conditionalFormatting sqref="B20:C20 B3:C10 B16:C18 B13:C14">
    <cfRule type="cellIs" dxfId="59" priority="108" operator="equal">
      <formula>1</formula>
    </cfRule>
    <cfRule type="cellIs" dxfId="58" priority="109" operator="equal">
      <formula>0</formula>
    </cfRule>
  </conditionalFormatting>
  <conditionalFormatting sqref="B20:C1048576 B1:C10 B16:C18 B13:C14">
    <cfRule type="cellIs" dxfId="57" priority="107" operator="equal">
      <formula>"M"</formula>
    </cfRule>
  </conditionalFormatting>
  <conditionalFormatting sqref="B20:C20 B2:C10 B16:C18 B13:C14">
    <cfRule type="cellIs" dxfId="56" priority="102" operator="equal">
      <formula>1</formula>
    </cfRule>
    <cfRule type="cellIs" dxfId="55" priority="103" operator="equal">
      <formula>0</formula>
    </cfRule>
  </conditionalFormatting>
  <conditionalFormatting sqref="G21:G1048576 G1:G10 G16:G18 G13:G14">
    <cfRule type="containsText" dxfId="54" priority="93" operator="containsText" text="Chronique">
      <formula>NOT(ISERROR(SEARCH("Chronique",G1)))</formula>
    </cfRule>
    <cfRule type="containsText" dxfId="53" priority="94" operator="containsText" text="Musique">
      <formula>NOT(ISERROR(SEARCH("Musique",G1)))</formula>
    </cfRule>
    <cfRule type="containsText" dxfId="52" priority="95" operator="containsText" text="Jingle">
      <formula>NOT(ISERROR(SEARCH("Jingle",G1)))</formula>
    </cfRule>
  </conditionalFormatting>
  <conditionalFormatting sqref="G20">
    <cfRule type="containsText" dxfId="51" priority="41" operator="containsText" text="Chronique">
      <formula>NOT(ISERROR(SEARCH("Chronique",G20)))</formula>
    </cfRule>
    <cfRule type="containsText" dxfId="50" priority="42" operator="containsText" text="Musique">
      <formula>NOT(ISERROR(SEARCH("Musique",G20)))</formula>
    </cfRule>
    <cfRule type="containsText" dxfId="49" priority="43" operator="containsText" text="Jingle">
      <formula>NOT(ISERROR(SEARCH("Jingle",G20)))</formula>
    </cfRule>
  </conditionalFormatting>
  <conditionalFormatting sqref="G19">
    <cfRule type="containsText" dxfId="48" priority="25" operator="containsText" text="Chronique">
      <formula>NOT(ISERROR(SEARCH("Chronique",G19)))</formula>
    </cfRule>
    <cfRule type="containsText" dxfId="47" priority="26" operator="containsText" text="Musique">
      <formula>NOT(ISERROR(SEARCH("Musique",G19)))</formula>
    </cfRule>
    <cfRule type="containsText" dxfId="46" priority="27" operator="containsText" text="Jingle">
      <formula>NOT(ISERROR(SEARCH("Jingle",G19)))</formula>
    </cfRule>
  </conditionalFormatting>
  <conditionalFormatting sqref="B19:C19">
    <cfRule type="cellIs" dxfId="45" priority="31" operator="equal">
      <formula>1</formula>
    </cfRule>
    <cfRule type="cellIs" dxfId="44" priority="32" operator="equal">
      <formula>0</formula>
    </cfRule>
  </conditionalFormatting>
  <conditionalFormatting sqref="B19:C19">
    <cfRule type="cellIs" dxfId="43" priority="30" operator="equal">
      <formula>"M"</formula>
    </cfRule>
  </conditionalFormatting>
  <conditionalFormatting sqref="B19:C19">
    <cfRule type="cellIs" dxfId="42" priority="28" operator="equal">
      <formula>1</formula>
    </cfRule>
    <cfRule type="cellIs" dxfId="41" priority="29" operator="equal">
      <formula>0</formula>
    </cfRule>
  </conditionalFormatting>
  <conditionalFormatting sqref="B11:C11">
    <cfRule type="cellIs" dxfId="40" priority="23" operator="equal">
      <formula>1</formula>
    </cfRule>
    <cfRule type="cellIs" dxfId="39" priority="24" operator="equal">
      <formula>0</formula>
    </cfRule>
  </conditionalFormatting>
  <conditionalFormatting sqref="B11:C11">
    <cfRule type="cellIs" dxfId="38" priority="22" operator="equal">
      <formula>"M"</formula>
    </cfRule>
  </conditionalFormatting>
  <conditionalFormatting sqref="B11:C11">
    <cfRule type="cellIs" dxfId="37" priority="20" operator="equal">
      <formula>1</formula>
    </cfRule>
    <cfRule type="cellIs" dxfId="36" priority="21" operator="equal">
      <formula>0</formula>
    </cfRule>
  </conditionalFormatting>
  <conditionalFormatting sqref="G11">
    <cfRule type="containsText" dxfId="35" priority="17" operator="containsText" text="Chronique">
      <formula>NOT(ISERROR(SEARCH("Chronique",G11)))</formula>
    </cfRule>
    <cfRule type="containsText" dxfId="34" priority="18" operator="containsText" text="Musique">
      <formula>NOT(ISERROR(SEARCH("Musique",G11)))</formula>
    </cfRule>
    <cfRule type="containsText" dxfId="33" priority="19" operator="containsText" text="Jingle">
      <formula>NOT(ISERROR(SEARCH("Jingle",G11)))</formula>
    </cfRule>
  </conditionalFormatting>
  <conditionalFormatting sqref="B12:C12">
    <cfRule type="cellIs" dxfId="32" priority="15" operator="equal">
      <formula>1</formula>
    </cfRule>
    <cfRule type="cellIs" dxfId="31" priority="16" operator="equal">
      <formula>0</formula>
    </cfRule>
  </conditionalFormatting>
  <conditionalFormatting sqref="B12:C12">
    <cfRule type="cellIs" dxfId="30" priority="14" operator="equal">
      <formula>"M"</formula>
    </cfRule>
  </conditionalFormatting>
  <conditionalFormatting sqref="B12:C12">
    <cfRule type="cellIs" dxfId="29" priority="12" operator="equal">
      <formula>1</formula>
    </cfRule>
    <cfRule type="cellIs" dxfId="28" priority="13" operator="equal">
      <formula>0</formula>
    </cfRule>
  </conditionalFormatting>
  <conditionalFormatting sqref="G12">
    <cfRule type="containsText" dxfId="27" priority="9" operator="containsText" text="Chronique">
      <formula>NOT(ISERROR(SEARCH("Chronique",G12)))</formula>
    </cfRule>
    <cfRule type="containsText" dxfId="26" priority="10" operator="containsText" text="Musique">
      <formula>NOT(ISERROR(SEARCH("Musique",G12)))</formula>
    </cfRule>
    <cfRule type="containsText" dxfId="25" priority="11" operator="containsText" text="Jingle">
      <formula>NOT(ISERROR(SEARCH("Jingle",G12)))</formula>
    </cfRule>
  </conditionalFormatting>
  <conditionalFormatting sqref="B15:C15">
    <cfRule type="cellIs" dxfId="24" priority="7" operator="equal">
      <formula>1</formula>
    </cfRule>
    <cfRule type="cellIs" dxfId="23" priority="8" operator="equal">
      <formula>0</formula>
    </cfRule>
  </conditionalFormatting>
  <conditionalFormatting sqref="B15:C15">
    <cfRule type="cellIs" dxfId="22" priority="6" operator="equal">
      <formula>"M"</formula>
    </cfRule>
  </conditionalFormatting>
  <conditionalFormatting sqref="B15:C15">
    <cfRule type="cellIs" dxfId="21" priority="4" operator="equal">
      <formula>1</formula>
    </cfRule>
    <cfRule type="cellIs" dxfId="20" priority="5" operator="equal">
      <formula>0</formula>
    </cfRule>
  </conditionalFormatting>
  <conditionalFormatting sqref="G15">
    <cfRule type="containsText" dxfId="19" priority="1" operator="containsText" text="Chronique">
      <formula>NOT(ISERROR(SEARCH("Chronique",G15)))</formula>
    </cfRule>
    <cfRule type="containsText" dxfId="18" priority="2" operator="containsText" text="Musique">
      <formula>NOT(ISERROR(SEARCH("Musique",G15)))</formula>
    </cfRule>
    <cfRule type="containsText" dxfId="17" priority="3" operator="containsText" text="Jingle">
      <formula>NOT(ISERROR(SEARCH("Jingle",G15)))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6" priority="16" operator="equal">
      <formula>1</formula>
    </cfRule>
    <cfRule type="cellIs" dxfId="15" priority="17" operator="equal">
      <formula>0</formula>
    </cfRule>
  </conditionalFormatting>
  <conditionalFormatting sqref="B12:C1048576 B1:C10">
    <cfRule type="cellIs" dxfId="14" priority="15" operator="equal">
      <formula>"M"</formula>
    </cfRule>
  </conditionalFormatting>
  <conditionalFormatting sqref="B9:C10">
    <cfRule type="cellIs" dxfId="13" priority="13" operator="equal">
      <formula>1</formula>
    </cfRule>
    <cfRule type="cellIs" dxfId="12" priority="14" operator="equal">
      <formula>0</formula>
    </cfRule>
  </conditionalFormatting>
  <conditionalFormatting sqref="B9:C10">
    <cfRule type="cellIs" dxfId="11" priority="12" operator="equal">
      <formula>"M"</formula>
    </cfRule>
  </conditionalFormatting>
  <conditionalFormatting sqref="B12:C20 B2:C10">
    <cfRule type="cellIs" dxfId="10" priority="10" operator="equal">
      <formula>1</formula>
    </cfRule>
    <cfRule type="cellIs" dxfId="9" priority="11" operator="equal">
      <formula>0</formula>
    </cfRule>
  </conditionalFormatting>
  <conditionalFormatting sqref="B11:C11">
    <cfRule type="cellIs" dxfId="8" priority="8" operator="equal">
      <formula>1</formula>
    </cfRule>
    <cfRule type="cellIs" dxfId="7" priority="9" operator="equal">
      <formula>0</formula>
    </cfRule>
  </conditionalFormatting>
  <conditionalFormatting sqref="B11:C11">
    <cfRule type="cellIs" dxfId="6" priority="7" operator="equal">
      <formula>"M"</formula>
    </cfRule>
  </conditionalFormatting>
  <conditionalFormatting sqref="B11:C11">
    <cfRule type="cellIs" dxfId="5" priority="5" operator="equal">
      <formula>1</formula>
    </cfRule>
    <cfRule type="cellIs" dxfId="4" priority="6" operator="equal">
      <formula>0</formula>
    </cfRule>
  </conditionalFormatting>
  <conditionalFormatting sqref="B11:C11">
    <cfRule type="cellIs" dxfId="3" priority="4" operator="equal">
      <formula>"M"</formula>
    </cfRule>
  </conditionalFormatting>
  <conditionalFormatting sqref="E1:E1048576">
    <cfRule type="containsText" dxfId="2" priority="1" operator="containsText" text="Chronique">
      <formula>NOT(ISERROR(SEARCH("Chronique",E1)))</formula>
    </cfRule>
    <cfRule type="containsText" dxfId="1" priority="2" operator="containsText" text="Musique">
      <formula>NOT(ISERROR(SEARCH("Musique",E1)))</formula>
    </cfRule>
    <cfRule type="containsText" dxfId="0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2021-01-09T02:03:22Z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